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15345" windowHeight="3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2" i="1"/>
  <c r="C80" i="1"/>
  <c r="H31" i="1" l="1"/>
  <c r="H24" i="1"/>
  <c r="H18" i="1"/>
  <c r="H57" i="1"/>
  <c r="H15" i="1"/>
  <c r="H36" i="1" l="1"/>
  <c r="H23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<sst xmlns="http://schemas.openxmlformats.org/spreadsheetml/2006/main" count="92" uniqueCount="54">
  <si>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</si>
  <si>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</si>
  <si>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</si>
  <si>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</si>
  <si>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</si>
  <si>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</si>
  <si>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</si>
  <si>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</si>
  <si>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</si>
  <si>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</si>
  <si>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</si>
  <si>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</si>
  <si>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</si>
  <si>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</si>
  <si>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</si>
  <si>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</si>
  <si>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</si>
  <si>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</si>
  <si>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</si>
  <si>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</si>
  <si>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</si>
  <si>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</si>
  <si>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</si>
  <si>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</si>
  <si>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</si>
  <si>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</si>
  <si>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</si>
  <si>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</si>
  <si>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</si>
  <si>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02.03.2023.godine Dom zdravlja Požarevac nije izvršio plaćanje prema dobavljačima:  </t>
  </si>
  <si>
    <t>Phoenix Pharma</t>
  </si>
  <si>
    <t>Dana: 03.03.2023</t>
  </si>
  <si>
    <t>Eurodijagnostika</t>
  </si>
  <si>
    <t>Vicor</t>
  </si>
  <si>
    <t>Promedia</t>
  </si>
  <si>
    <t>IRN-22062609-000716</t>
  </si>
  <si>
    <t>199925223</t>
  </si>
  <si>
    <t>R23-01805</t>
  </si>
  <si>
    <t>R23-01807</t>
  </si>
  <si>
    <t>R23-01806</t>
  </si>
  <si>
    <t>RO-10678/22-3</t>
  </si>
  <si>
    <t>RO-10679/22-3</t>
  </si>
  <si>
    <t>RO-10680/22-3</t>
  </si>
  <si>
    <t>RO-10681/22-3</t>
  </si>
  <si>
    <t>RO-10683/22-3</t>
  </si>
  <si>
    <t>RO-14123/22-3</t>
  </si>
  <si>
    <t>RO-14344/22-3</t>
  </si>
  <si>
    <t>RO-14544/22-3</t>
  </si>
  <si>
    <t>RO-18480/22-4</t>
  </si>
  <si>
    <t>RO-18682/22-4</t>
  </si>
  <si>
    <t>RO-10684/22</t>
  </si>
  <si>
    <t>RO-10685/22</t>
  </si>
  <si>
    <t>UKUPNO REAGENSI</t>
  </si>
  <si>
    <t>Primljena i neutrošena participacija od 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</si>
</sst>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9" fillId="0" borderId="1" xfId="1" applyFont="1" applyBorder="1"/>
    <xf numFmtId="166" fontId="9" fillId="0" borderId="1" xfId="1" applyNumberFormat="1" applyFont="1" applyFill="1" applyBorder="1"/>
    <xf numFmtId="49" fontId="9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6" fontId="11" fillId="0" borderId="1" xfId="1" applyNumberFormat="1" applyFont="1" applyFill="1" applyBorder="1"/>
    <xf numFmtId="0" fontId="12" fillId="0" borderId="0" xfId="0" applyFont="1"/>
    <xf numFmtId="0" fontId="10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10"/>
      <c r="J7" s="10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6" t="s">
        <v>4</v>
      </c>
      <c r="C11" s="47"/>
      <c r="D11" s="47"/>
      <c r="E11" s="47"/>
      <c r="F11" s="48"/>
      <c r="G11" s="1" t="s">
        <v>5</v>
      </c>
      <c r="H11" s="1" t="s">
        <v>6</v>
      </c>
      <c r="I11" s="10"/>
      <c r="J11" s="10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8">
        <v>44988</v>
      </c>
      <c r="H12" s="14">
        <v>5612757.96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3" t="s">
        <v>8</v>
      </c>
      <c r="C13" s="43"/>
      <c r="D13" s="43"/>
      <c r="E13" s="43"/>
      <c r="F13" s="43"/>
      <c r="G13" s="19">
        <v>44988</v>
      </c>
      <c r="H13" s="2">
        <f>H14+H29-H37-H50</f>
        <v>5603642.830000001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5" t="s">
        <v>9</v>
      </c>
      <c r="C14" s="45"/>
      <c r="D14" s="45"/>
      <c r="E14" s="45"/>
      <c r="F14" s="45"/>
      <c r="G14" s="20">
        <v>44988</v>
      </c>
      <c r="H14" s="3">
        <f>SUM(H15:H28)</f>
        <v>7462672.0900000008</v>
      </c>
      <c r="I14" s="12"/>
      <c r="J14" s="10"/>
      <c r="K14" s="26"/>
      <c r="L14" s="8"/>
      <c r="M14" s="8"/>
      <c r="N14" s="8"/>
      <c r="O14" s="8"/>
    </row>
    <row r="15" spans="2:15" x14ac:dyDescent="0.25">
      <c r="B15" s="30" t="s">
        <v>10</v>
      </c>
      <c r="C15" s="31"/>
      <c r="D15" s="31"/>
      <c r="E15" s="31"/>
      <c r="F15" s="32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30" t="s">
        <v>11</v>
      </c>
      <c r="C16" s="31"/>
      <c r="D16" s="31"/>
      <c r="E16" s="31"/>
      <c r="F16" s="32"/>
      <c r="G16" s="21"/>
      <c r="H16" s="11">
        <v>0</v>
      </c>
      <c r="I16" s="10"/>
      <c r="J16" s="10"/>
      <c r="K16" s="7"/>
    </row>
    <row r="17" spans="2:13" x14ac:dyDescent="0.25">
      <c r="B17" s="30" t="s">
        <v>12</v>
      </c>
      <c r="C17" s="31"/>
      <c r="D17" s="31"/>
      <c r="E17" s="31"/>
      <c r="F17" s="32"/>
      <c r="G17" s="21"/>
      <c r="H17" s="11">
        <v>0</v>
      </c>
      <c r="I17" s="10"/>
      <c r="J17" s="10"/>
      <c r="K17" s="7"/>
    </row>
    <row r="18" spans="2:13" x14ac:dyDescent="0.25">
      <c r="B18" s="30" t="s">
        <v>13</v>
      </c>
      <c r="C18" s="31"/>
      <c r="D18" s="31"/>
      <c r="E18" s="31"/>
      <c r="F18" s="32"/>
      <c r="G18" s="21"/>
      <c r="H18" s="9">
        <f>1245000+2003000-387122.08+140000-6000+100000-1579317.53+147122.36-1090.9-249498.34+249498.34-237993.56+1624000</f>
        <v>3047598.29</v>
      </c>
      <c r="I18" s="10"/>
      <c r="J18" s="10"/>
      <c r="K18" s="7"/>
      <c r="L18" s="7"/>
    </row>
    <row r="19" spans="2:13" x14ac:dyDescent="0.25">
      <c r="B19" s="30" t="s">
        <v>14</v>
      </c>
      <c r="C19" s="31"/>
      <c r="D19" s="31"/>
      <c r="E19" s="31"/>
      <c r="F19" s="32"/>
      <c r="G19" s="21"/>
      <c r="H19" s="9">
        <v>0</v>
      </c>
      <c r="I19" s="10"/>
      <c r="J19" s="10"/>
      <c r="K19" s="7"/>
      <c r="L19" s="7"/>
    </row>
    <row r="20" spans="2:13" x14ac:dyDescent="0.25">
      <c r="B20" s="30" t="s">
        <v>15</v>
      </c>
      <c r="C20" s="31"/>
      <c r="D20" s="31"/>
      <c r="E20" s="31"/>
      <c r="F20" s="32"/>
      <c r="G20" s="21"/>
      <c r="H20" s="9">
        <v>0</v>
      </c>
      <c r="I20" s="10"/>
      <c r="J20" s="10"/>
    </row>
    <row r="21" spans="2:13" x14ac:dyDescent="0.25">
      <c r="B21" s="30" t="s">
        <v>16</v>
      </c>
      <c r="C21" s="31"/>
      <c r="D21" s="31"/>
      <c r="E21" s="31"/>
      <c r="F21" s="32"/>
      <c r="G21" s="21"/>
      <c r="H21" s="25">
        <v>0</v>
      </c>
      <c r="I21" s="10"/>
      <c r="J21" s="10"/>
    </row>
    <row r="22" spans="2:13" x14ac:dyDescent="0.25">
      <c r="B22" s="30" t="s">
        <v>17</v>
      </c>
      <c r="C22" s="31"/>
      <c r="D22" s="31"/>
      <c r="E22" s="31"/>
      <c r="F22" s="32"/>
      <c r="G22" s="21"/>
      <c r="H22" s="25">
        <f>224676+2270703.25</f>
        <v>2495379.25</v>
      </c>
      <c r="I22" s="10"/>
      <c r="J22" s="10"/>
    </row>
    <row r="23" spans="2:13" x14ac:dyDescent="0.25">
      <c r="B23" s="30" t="s">
        <v>18</v>
      </c>
      <c r="C23" s="31"/>
      <c r="D23" s="31"/>
      <c r="E23" s="31"/>
      <c r="F23" s="32"/>
      <c r="G23" s="21"/>
      <c r="H23" s="9">
        <f>1016043.78-1016043.78</f>
        <v>0</v>
      </c>
      <c r="I23" s="10"/>
      <c r="J23" s="10"/>
    </row>
    <row r="24" spans="2:13" x14ac:dyDescent="0.25">
      <c r="B24" s="30" t="s">
        <v>19</v>
      </c>
      <c r="C24" s="31"/>
      <c r="D24" s="31"/>
      <c r="E24" s="31"/>
      <c r="F24" s="32"/>
      <c r="G24" s="21"/>
      <c r="H24" s="9">
        <f>1184208.33+1184208.33-1467747.6-9181.78-61321+1184208.33-35750-1747434.96-14559.12+1184208.33</f>
        <v>1400838.8600000003</v>
      </c>
      <c r="I24" s="10"/>
      <c r="J24" s="10"/>
      <c r="K24" s="10"/>
      <c r="L24" s="7"/>
    </row>
    <row r="25" spans="2:13" x14ac:dyDescent="0.25">
      <c r="B25" s="30" t="s">
        <v>20</v>
      </c>
      <c r="C25" s="31"/>
      <c r="D25" s="31"/>
      <c r="E25" s="31"/>
      <c r="F25" s="32"/>
      <c r="G25" s="21"/>
      <c r="H25" s="9">
        <v>0</v>
      </c>
      <c r="I25" s="10"/>
      <c r="J25" s="10"/>
      <c r="K25" s="10"/>
      <c r="L25" s="7"/>
    </row>
    <row r="26" spans="2:13" x14ac:dyDescent="0.25">
      <c r="B26" s="30" t="s">
        <v>21</v>
      </c>
      <c r="C26" s="31"/>
      <c r="D26" s="31"/>
      <c r="E26" s="31"/>
      <c r="F26" s="32"/>
      <c r="G26" s="21"/>
      <c r="H26" s="9">
        <v>0</v>
      </c>
      <c r="I26" s="10"/>
      <c r="J26" s="10"/>
      <c r="K26" s="7"/>
    </row>
    <row r="27" spans="2:13" x14ac:dyDescent="0.25">
      <c r="B27" s="30" t="s">
        <v>22</v>
      </c>
      <c r="C27" s="31"/>
      <c r="D27" s="31"/>
      <c r="E27" s="31"/>
      <c r="F27" s="32"/>
      <c r="G27" s="21"/>
      <c r="H27" s="9">
        <v>0</v>
      </c>
      <c r="I27" s="10"/>
      <c r="J27" s="10"/>
      <c r="K27" s="7"/>
      <c r="L27" s="7"/>
    </row>
    <row r="28" spans="2:13" x14ac:dyDescent="0.25">
      <c r="B28" s="30" t="s">
        <v>53</v>
      </c>
      <c r="C28" s="31"/>
      <c r="D28" s="31"/>
      <c r="E28" s="31"/>
      <c r="F28" s="32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</f>
        <v>293610.69</v>
      </c>
      <c r="I28" s="10"/>
      <c r="J28" s="10"/>
      <c r="K28" s="7"/>
      <c r="L28" s="7"/>
    </row>
    <row r="29" spans="2:13" x14ac:dyDescent="0.25">
      <c r="B29" s="52" t="s">
        <v>23</v>
      </c>
      <c r="C29" s="53"/>
      <c r="D29" s="53"/>
      <c r="E29" s="53"/>
      <c r="F29" s="54"/>
      <c r="G29" s="20">
        <v>44988</v>
      </c>
      <c r="H29" s="3">
        <f>H30+H31+H32+H33+H35+H36+H34</f>
        <v>411673.99000000005</v>
      </c>
      <c r="I29" s="10"/>
      <c r="J29" s="10"/>
      <c r="K29" s="7"/>
    </row>
    <row r="30" spans="2:13" x14ac:dyDescent="0.25">
      <c r="B30" s="30" t="s">
        <v>10</v>
      </c>
      <c r="C30" s="31"/>
      <c r="D30" s="31"/>
      <c r="E30" s="31"/>
      <c r="F30" s="32"/>
      <c r="G30" s="22"/>
      <c r="H30" s="11">
        <v>0</v>
      </c>
      <c r="I30" s="10"/>
      <c r="J30" s="10"/>
      <c r="K30" s="7"/>
    </row>
    <row r="31" spans="2:13" x14ac:dyDescent="0.25">
      <c r="B31" s="30" t="s">
        <v>13</v>
      </c>
      <c r="C31" s="31"/>
      <c r="D31" s="31"/>
      <c r="E31" s="31"/>
      <c r="F31" s="32"/>
      <c r="G31" s="22"/>
      <c r="H31" s="9">
        <f>153083.33+203916.67-162122.33+178500</f>
        <v>373377.67000000004</v>
      </c>
      <c r="I31" s="15"/>
      <c r="J31" s="10"/>
      <c r="K31" s="7"/>
    </row>
    <row r="32" spans="2:13" x14ac:dyDescent="0.25">
      <c r="B32" s="30" t="s">
        <v>19</v>
      </c>
      <c r="C32" s="31"/>
      <c r="D32" s="31"/>
      <c r="E32" s="31"/>
      <c r="F32" s="32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30" t="s">
        <v>21</v>
      </c>
      <c r="C33" s="31"/>
      <c r="D33" s="31"/>
      <c r="E33" s="31"/>
      <c r="F33" s="32"/>
      <c r="G33" s="22"/>
      <c r="H33" s="9">
        <v>0</v>
      </c>
      <c r="I33" s="10"/>
      <c r="J33" s="10"/>
    </row>
    <row r="34" spans="2:12" x14ac:dyDescent="0.25">
      <c r="B34" s="30" t="s">
        <v>11</v>
      </c>
      <c r="C34" s="31"/>
      <c r="D34" s="31"/>
      <c r="E34" s="31"/>
      <c r="F34" s="32"/>
      <c r="G34" s="22"/>
      <c r="H34" s="9">
        <v>0</v>
      </c>
      <c r="I34" s="10"/>
      <c r="J34" s="10"/>
    </row>
    <row r="35" spans="2:12" x14ac:dyDescent="0.25">
      <c r="B35" s="30" t="s">
        <v>22</v>
      </c>
      <c r="C35" s="31"/>
      <c r="D35" s="31"/>
      <c r="E35" s="31"/>
      <c r="F35" s="32"/>
      <c r="G35" s="22"/>
      <c r="H35" s="9">
        <v>0</v>
      </c>
      <c r="I35" s="10"/>
      <c r="J35" s="10"/>
    </row>
    <row r="36" spans="2:12" x14ac:dyDescent="0.25">
      <c r="B36" s="30" t="s">
        <v>53</v>
      </c>
      <c r="C36" s="31"/>
      <c r="D36" s="31"/>
      <c r="E36" s="31"/>
      <c r="F36" s="32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33" t="s">
        <v>24</v>
      </c>
      <c r="C37" s="34"/>
      <c r="D37" s="34"/>
      <c r="E37" s="34"/>
      <c r="F37" s="35"/>
      <c r="G37" s="23">
        <v>44988</v>
      </c>
      <c r="H37" s="4">
        <f>SUM(H38:H49)</f>
        <v>2270703.25</v>
      </c>
      <c r="I37" s="10"/>
      <c r="J37" s="10"/>
    </row>
    <row r="38" spans="2:12" x14ac:dyDescent="0.25">
      <c r="B38" s="30" t="s">
        <v>10</v>
      </c>
      <c r="C38" s="31"/>
      <c r="D38" s="31"/>
      <c r="E38" s="31"/>
      <c r="F38" s="32"/>
      <c r="G38" s="21"/>
      <c r="H38" s="11">
        <v>0</v>
      </c>
      <c r="I38" s="10"/>
      <c r="J38" s="10"/>
    </row>
    <row r="39" spans="2:12" x14ac:dyDescent="0.25">
      <c r="B39" s="30" t="s">
        <v>11</v>
      </c>
      <c r="C39" s="31"/>
      <c r="D39" s="31"/>
      <c r="E39" s="31"/>
      <c r="F39" s="32"/>
      <c r="G39" s="21"/>
      <c r="H39" s="11">
        <v>0</v>
      </c>
      <c r="I39" s="10"/>
      <c r="J39" s="10"/>
    </row>
    <row r="40" spans="2:12" x14ac:dyDescent="0.25">
      <c r="B40" s="30" t="s">
        <v>12</v>
      </c>
      <c r="C40" s="31"/>
      <c r="D40" s="31"/>
      <c r="E40" s="31"/>
      <c r="F40" s="32"/>
      <c r="G40" s="21"/>
      <c r="H40" s="11">
        <v>0</v>
      </c>
      <c r="I40" s="10"/>
      <c r="J40" s="10"/>
    </row>
    <row r="41" spans="2:12" x14ac:dyDescent="0.25">
      <c r="B41" s="30" t="s">
        <v>13</v>
      </c>
      <c r="C41" s="31"/>
      <c r="D41" s="31"/>
      <c r="E41" s="31"/>
      <c r="F41" s="32"/>
      <c r="G41" s="21"/>
      <c r="H41" s="11">
        <v>0</v>
      </c>
      <c r="I41" s="10"/>
      <c r="J41" s="10"/>
      <c r="L41" s="7"/>
    </row>
    <row r="42" spans="2:12" x14ac:dyDescent="0.25">
      <c r="B42" s="30" t="s">
        <v>14</v>
      </c>
      <c r="C42" s="31"/>
      <c r="D42" s="31"/>
      <c r="E42" s="31"/>
      <c r="F42" s="32"/>
      <c r="G42" s="21"/>
      <c r="H42" s="11">
        <v>0</v>
      </c>
      <c r="I42" s="10"/>
      <c r="J42" s="10"/>
      <c r="L42" s="7"/>
    </row>
    <row r="43" spans="2:12" x14ac:dyDescent="0.25">
      <c r="B43" s="30" t="s">
        <v>15</v>
      </c>
      <c r="C43" s="31"/>
      <c r="D43" s="31"/>
      <c r="E43" s="31"/>
      <c r="F43" s="32"/>
      <c r="G43" s="21"/>
      <c r="H43" s="9">
        <v>0</v>
      </c>
      <c r="I43" s="10"/>
      <c r="J43" s="10"/>
    </row>
    <row r="44" spans="2:12" x14ac:dyDescent="0.25">
      <c r="B44" s="30" t="s">
        <v>16</v>
      </c>
      <c r="C44" s="31"/>
      <c r="D44" s="31"/>
      <c r="E44" s="31"/>
      <c r="F44" s="32"/>
      <c r="G44" s="21"/>
      <c r="H44" s="9">
        <v>0</v>
      </c>
      <c r="I44" s="10"/>
      <c r="J44" s="10"/>
      <c r="L44" s="7"/>
    </row>
    <row r="45" spans="2:12" x14ac:dyDescent="0.25">
      <c r="B45" s="30" t="s">
        <v>17</v>
      </c>
      <c r="C45" s="31"/>
      <c r="D45" s="31"/>
      <c r="E45" s="31"/>
      <c r="F45" s="32"/>
      <c r="G45" s="21"/>
      <c r="H45" s="9">
        <v>2270703.25</v>
      </c>
      <c r="I45" s="10"/>
      <c r="J45" s="10"/>
    </row>
    <row r="46" spans="2:12" x14ac:dyDescent="0.25">
      <c r="B46" s="30" t="s">
        <v>18</v>
      </c>
      <c r="C46" s="31"/>
      <c r="D46" s="31"/>
      <c r="E46" s="31"/>
      <c r="F46" s="32"/>
      <c r="G46" s="21"/>
      <c r="H46" s="9">
        <v>0</v>
      </c>
      <c r="I46" s="10"/>
      <c r="J46" s="10"/>
    </row>
    <row r="47" spans="2:12" x14ac:dyDescent="0.25">
      <c r="B47" s="30" t="s">
        <v>19</v>
      </c>
      <c r="C47" s="31"/>
      <c r="D47" s="31"/>
      <c r="E47" s="31"/>
      <c r="F47" s="32"/>
      <c r="G47" s="21"/>
      <c r="H47" s="9">
        <v>0</v>
      </c>
      <c r="I47" s="10"/>
      <c r="J47" s="10"/>
    </row>
    <row r="48" spans="2:12" x14ac:dyDescent="0.25">
      <c r="B48" s="30" t="s">
        <v>21</v>
      </c>
      <c r="C48" s="31"/>
      <c r="D48" s="31"/>
      <c r="E48" s="31"/>
      <c r="F48" s="32"/>
      <c r="G48" s="21"/>
      <c r="H48" s="9">
        <v>0</v>
      </c>
      <c r="I48" s="10"/>
      <c r="J48" s="10"/>
    </row>
    <row r="49" spans="2:12" x14ac:dyDescent="0.25">
      <c r="B49" s="30" t="s">
        <v>22</v>
      </c>
      <c r="C49" s="31"/>
      <c r="D49" s="31"/>
      <c r="E49" s="31"/>
      <c r="F49" s="32"/>
      <c r="G49" s="21"/>
      <c r="H49" s="9">
        <v>0</v>
      </c>
      <c r="I49" s="10"/>
      <c r="J49" s="10"/>
      <c r="K49" s="7"/>
    </row>
    <row r="50" spans="2:12" x14ac:dyDescent="0.25">
      <c r="B50" s="33" t="s">
        <v>25</v>
      </c>
      <c r="C50" s="34"/>
      <c r="D50" s="34"/>
      <c r="E50" s="34"/>
      <c r="F50" s="35"/>
      <c r="G50" s="23">
        <v>44988</v>
      </c>
      <c r="H50" s="4">
        <f>SUM(H51:H56)</f>
        <v>0</v>
      </c>
      <c r="I50" s="10"/>
      <c r="J50" s="10"/>
    </row>
    <row r="51" spans="2:12" x14ac:dyDescent="0.25">
      <c r="B51" s="30" t="s">
        <v>10</v>
      </c>
      <c r="C51" s="31"/>
      <c r="D51" s="31"/>
      <c r="E51" s="31"/>
      <c r="F51" s="32"/>
      <c r="G51" s="22"/>
      <c r="H51" s="11">
        <v>0</v>
      </c>
      <c r="I51" s="10"/>
      <c r="J51" s="10"/>
    </row>
    <row r="52" spans="2:12" x14ac:dyDescent="0.25">
      <c r="B52" s="30" t="s">
        <v>13</v>
      </c>
      <c r="C52" s="31"/>
      <c r="D52" s="31"/>
      <c r="E52" s="31"/>
      <c r="F52" s="32"/>
      <c r="G52" s="22"/>
      <c r="H52" s="11">
        <v>0</v>
      </c>
      <c r="I52" s="10"/>
      <c r="J52" s="10"/>
    </row>
    <row r="53" spans="2:12" x14ac:dyDescent="0.25">
      <c r="B53" s="30" t="s">
        <v>19</v>
      </c>
      <c r="C53" s="31"/>
      <c r="D53" s="31"/>
      <c r="E53" s="31"/>
      <c r="F53" s="32"/>
      <c r="G53" s="22"/>
      <c r="H53" s="9">
        <v>0</v>
      </c>
      <c r="I53" s="10"/>
      <c r="J53" s="10"/>
    </row>
    <row r="54" spans="2:12" x14ac:dyDescent="0.25">
      <c r="B54" s="30" t="s">
        <v>21</v>
      </c>
      <c r="C54" s="31"/>
      <c r="D54" s="31"/>
      <c r="E54" s="31"/>
      <c r="F54" s="32"/>
      <c r="G54" s="22"/>
      <c r="H54" s="2">
        <v>0</v>
      </c>
      <c r="I54" s="10"/>
      <c r="J54" s="10"/>
      <c r="K54" s="7"/>
    </row>
    <row r="55" spans="2:12" x14ac:dyDescent="0.25">
      <c r="B55" s="30" t="s">
        <v>11</v>
      </c>
      <c r="C55" s="31"/>
      <c r="D55" s="31"/>
      <c r="E55" s="31"/>
      <c r="F55" s="32"/>
      <c r="G55" s="22"/>
      <c r="H55" s="2">
        <v>0</v>
      </c>
      <c r="I55" s="10"/>
      <c r="J55" s="10"/>
    </row>
    <row r="56" spans="2:12" x14ac:dyDescent="0.25">
      <c r="B56" s="30" t="s">
        <v>22</v>
      </c>
      <c r="C56" s="31"/>
      <c r="D56" s="31"/>
      <c r="E56" s="31"/>
      <c r="F56" s="32"/>
      <c r="G56" s="22"/>
      <c r="H56" s="2">
        <v>0</v>
      </c>
      <c r="I56" s="10"/>
      <c r="J56" s="10"/>
    </row>
    <row r="57" spans="2:12" x14ac:dyDescent="0.25">
      <c r="B57" s="39" t="s">
        <v>26</v>
      </c>
      <c r="C57" s="40"/>
      <c r="D57" s="40"/>
      <c r="E57" s="40"/>
      <c r="F57" s="41"/>
      <c r="G57" s="24">
        <v>44988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</f>
        <v>9115.1299999988405</v>
      </c>
      <c r="I57" s="10"/>
      <c r="L57" s="7"/>
    </row>
    <row r="58" spans="2:12" x14ac:dyDescent="0.25">
      <c r="B58" s="30" t="s">
        <v>27</v>
      </c>
      <c r="C58" s="31"/>
      <c r="D58" s="31"/>
      <c r="E58" s="31"/>
      <c r="F58" s="32"/>
      <c r="G58" s="22"/>
      <c r="H58" s="2">
        <v>0</v>
      </c>
      <c r="I58" s="10"/>
      <c r="J58" s="10"/>
    </row>
    <row r="59" spans="2:12" x14ac:dyDescent="0.25">
      <c r="B59" s="36" t="s">
        <v>28</v>
      </c>
      <c r="C59" s="37"/>
      <c r="D59" s="37"/>
      <c r="E59" s="37"/>
      <c r="F59" s="38"/>
      <c r="G59" s="22"/>
      <c r="H59" s="6">
        <f>H14+H29-H37-H50+H57-H58</f>
        <v>5612757.96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7" t="s">
        <v>32</v>
      </c>
      <c r="C63" s="28">
        <v>335201.33</v>
      </c>
      <c r="D63" s="29" t="s">
        <v>35</v>
      </c>
    </row>
    <row r="64" spans="2:12" x14ac:dyDescent="0.25">
      <c r="B64" s="27" t="s">
        <v>30</v>
      </c>
      <c r="C64" s="28">
        <v>21600</v>
      </c>
      <c r="D64" s="29" t="s">
        <v>36</v>
      </c>
    </row>
    <row r="65" spans="2:4" x14ac:dyDescent="0.25">
      <c r="B65" s="27" t="s">
        <v>33</v>
      </c>
      <c r="C65" s="28">
        <v>9642</v>
      </c>
      <c r="D65" s="29" t="s">
        <v>37</v>
      </c>
    </row>
    <row r="66" spans="2:4" x14ac:dyDescent="0.25">
      <c r="B66" s="27" t="s">
        <v>33</v>
      </c>
      <c r="C66" s="28">
        <v>492345</v>
      </c>
      <c r="D66" s="29" t="s">
        <v>38</v>
      </c>
    </row>
    <row r="67" spans="2:4" x14ac:dyDescent="0.25">
      <c r="B67" s="27" t="s">
        <v>33</v>
      </c>
      <c r="C67" s="28">
        <v>5368</v>
      </c>
      <c r="D67" s="29" t="s">
        <v>39</v>
      </c>
    </row>
    <row r="68" spans="2:4" x14ac:dyDescent="0.25">
      <c r="B68" s="27" t="s">
        <v>34</v>
      </c>
      <c r="C68" s="28">
        <v>120925.33</v>
      </c>
      <c r="D68" s="29" t="s">
        <v>40</v>
      </c>
    </row>
    <row r="69" spans="2:4" x14ac:dyDescent="0.25">
      <c r="B69" s="27" t="s">
        <v>34</v>
      </c>
      <c r="C69" s="28">
        <v>120925.33</v>
      </c>
      <c r="D69" s="29" t="s">
        <v>41</v>
      </c>
    </row>
    <row r="70" spans="2:4" x14ac:dyDescent="0.25">
      <c r="B70" s="27" t="s">
        <v>34</v>
      </c>
      <c r="C70" s="28">
        <v>44906.400000000001</v>
      </c>
      <c r="D70" s="29" t="s">
        <v>42</v>
      </c>
    </row>
    <row r="71" spans="2:4" x14ac:dyDescent="0.25">
      <c r="B71" s="27" t="s">
        <v>34</v>
      </c>
      <c r="C71" s="28">
        <v>120925.33</v>
      </c>
      <c r="D71" s="29" t="s">
        <v>43</v>
      </c>
    </row>
    <row r="72" spans="2:4" x14ac:dyDescent="0.25">
      <c r="B72" s="27" t="s">
        <v>34</v>
      </c>
      <c r="C72" s="28">
        <v>108047.41</v>
      </c>
      <c r="D72" s="29" t="s">
        <v>44</v>
      </c>
    </row>
    <row r="73" spans="2:4" x14ac:dyDescent="0.25">
      <c r="B73" s="27" t="s">
        <v>34</v>
      </c>
      <c r="C73" s="28">
        <v>47990.45</v>
      </c>
      <c r="D73" s="29" t="s">
        <v>45</v>
      </c>
    </row>
    <row r="74" spans="2:4" x14ac:dyDescent="0.25">
      <c r="B74" s="27" t="s">
        <v>34</v>
      </c>
      <c r="C74" s="28">
        <v>47990.45</v>
      </c>
      <c r="D74" s="29" t="s">
        <v>46</v>
      </c>
    </row>
    <row r="75" spans="2:4" x14ac:dyDescent="0.25">
      <c r="B75" s="27" t="s">
        <v>34</v>
      </c>
      <c r="C75" s="28">
        <v>197445</v>
      </c>
      <c r="D75" s="29" t="s">
        <v>47</v>
      </c>
    </row>
    <row r="76" spans="2:4" x14ac:dyDescent="0.25">
      <c r="B76" s="27" t="s">
        <v>34</v>
      </c>
      <c r="C76" s="28">
        <v>146024.21</v>
      </c>
      <c r="D76" s="29" t="s">
        <v>48</v>
      </c>
    </row>
    <row r="77" spans="2:4" x14ac:dyDescent="0.25">
      <c r="B77" s="27" t="s">
        <v>34</v>
      </c>
      <c r="C77" s="28">
        <v>44906.400000000001</v>
      </c>
      <c r="D77" s="29" t="s">
        <v>49</v>
      </c>
    </row>
    <row r="78" spans="2:4" x14ac:dyDescent="0.25">
      <c r="B78" s="27" t="s">
        <v>34</v>
      </c>
      <c r="C78" s="28">
        <v>126730.73</v>
      </c>
      <c r="D78" s="29" t="s">
        <v>50</v>
      </c>
    </row>
    <row r="79" spans="2:4" x14ac:dyDescent="0.25">
      <c r="B79" s="27" t="s">
        <v>34</v>
      </c>
      <c r="C79" s="28">
        <v>279729.88</v>
      </c>
      <c r="D79" s="29" t="s">
        <v>51</v>
      </c>
    </row>
    <row r="80" spans="2:4" x14ac:dyDescent="0.25">
      <c r="B80" s="57" t="s">
        <v>52</v>
      </c>
      <c r="C80" s="55">
        <f>SUM(C63:C79)</f>
        <v>2270703.2499999995</v>
      </c>
      <c r="D80" s="29"/>
    </row>
    <row r="81" spans="2:2" x14ac:dyDescent="0.25">
      <c r="B81" s="5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2023-03-06T12:35:29Z</dcterms:modified>
  <cp:category/>
  <cp:contentStatus/>
</cp:coreProperties>
</file>